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3-2025\373_RVVI_2021-11-26\373 A2 Výchozí návrh výdajů VaVaI 2023+\"/>
    </mc:Choice>
  </mc:AlternateContent>
  <bookViews>
    <workbookView xWindow="12585" yWindow="-15" windowWidth="12630" windowHeight="12405"/>
  </bookViews>
  <sheets>
    <sheet name="nároky VaVaI " sheetId="2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G78" i="27" l="1"/>
  <c r="G16" i="27" l="1"/>
  <c r="G77" i="27" l="1"/>
  <c r="G76" i="27"/>
  <c r="G75" i="27"/>
  <c r="G68" i="27"/>
  <c r="G67" i="27" s="1"/>
  <c r="G62" i="27"/>
  <c r="G58" i="27"/>
  <c r="G55" i="27"/>
  <c r="G52" i="27"/>
  <c r="G49" i="27"/>
  <c r="G44" i="27"/>
  <c r="G40" i="27"/>
  <c r="G37" i="27"/>
  <c r="G32" i="27"/>
  <c r="G28" i="27"/>
  <c r="G25" i="27"/>
  <c r="G22" i="27"/>
  <c r="G19" i="27"/>
  <c r="G13" i="27"/>
  <c r="G8" i="27"/>
  <c r="G61" i="27" l="1"/>
  <c r="G7" i="27"/>
  <c r="G43" i="27"/>
  <c r="G31" i="27"/>
  <c r="G74" i="27"/>
  <c r="F77" i="27"/>
  <c r="F76" i="27"/>
  <c r="F75" i="27"/>
  <c r="F8" i="27"/>
  <c r="F7" i="27" s="1"/>
  <c r="F13" i="27"/>
  <c r="F16" i="27"/>
  <c r="F19" i="27"/>
  <c r="F22" i="27"/>
  <c r="F25" i="27"/>
  <c r="F28" i="27"/>
  <c r="F32" i="27"/>
  <c r="F31" i="27" s="1"/>
  <c r="F37" i="27"/>
  <c r="F40" i="27"/>
  <c r="F44" i="27"/>
  <c r="F43" i="27" s="1"/>
  <c r="F49" i="27"/>
  <c r="F52" i="27"/>
  <c r="F55" i="27"/>
  <c r="F58" i="27"/>
  <c r="F62" i="27"/>
  <c r="F61" i="27" s="1"/>
  <c r="F68" i="27"/>
  <c r="F67" i="27" s="1"/>
  <c r="F78" i="27"/>
  <c r="G73" i="27" l="1"/>
  <c r="F74" i="27"/>
  <c r="F73" i="27" s="1"/>
  <c r="E37" i="27" l="1"/>
  <c r="D37" i="27"/>
  <c r="E76" i="27" l="1"/>
  <c r="E40" i="27"/>
  <c r="E78" i="27"/>
  <c r="E77" i="27"/>
  <c r="E75" i="27" l="1"/>
  <c r="E68" i="27"/>
  <c r="E67" i="27"/>
  <c r="E62" i="27"/>
  <c r="E58" i="27"/>
  <c r="E55" i="27"/>
  <c r="E52" i="27"/>
  <c r="E49" i="27"/>
  <c r="E44" i="27"/>
  <c r="E43" i="27"/>
  <c r="E32" i="27"/>
  <c r="E31" i="27"/>
  <c r="E28" i="27"/>
  <c r="E25" i="27"/>
  <c r="E22" i="27"/>
  <c r="E19" i="27"/>
  <c r="E16" i="27"/>
  <c r="E8" i="27"/>
  <c r="D25" i="27"/>
  <c r="C25" i="27"/>
  <c r="D28" i="27"/>
  <c r="C28" i="27"/>
  <c r="D31" i="27"/>
  <c r="C31" i="27"/>
  <c r="D32" i="27"/>
  <c r="C32" i="27"/>
  <c r="C37" i="27"/>
  <c r="D40" i="27"/>
  <c r="C40" i="27"/>
  <c r="D43" i="27"/>
  <c r="C43" i="27"/>
  <c r="D44" i="27"/>
  <c r="C44" i="27"/>
  <c r="D49" i="27"/>
  <c r="C49" i="27"/>
  <c r="D52" i="27"/>
  <c r="C52" i="27"/>
  <c r="D55" i="27"/>
  <c r="C55" i="27"/>
  <c r="D58" i="27"/>
  <c r="C58" i="27"/>
  <c r="D62" i="27"/>
  <c r="C62" i="27"/>
  <c r="C61" i="27" s="1"/>
  <c r="D67" i="27"/>
  <c r="C67" i="27"/>
  <c r="D68" i="27"/>
  <c r="C68" i="27"/>
  <c r="D75" i="27"/>
  <c r="D76" i="27"/>
  <c r="D77" i="27"/>
  <c r="C75" i="27"/>
  <c r="C76" i="27"/>
  <c r="C77" i="27"/>
  <c r="D78" i="27"/>
  <c r="C78" i="27"/>
  <c r="D22" i="27"/>
  <c r="C22" i="27"/>
  <c r="D19" i="27"/>
  <c r="C19" i="27"/>
  <c r="D16" i="27"/>
  <c r="C16" i="27"/>
  <c r="D8" i="27"/>
  <c r="C8" i="27"/>
  <c r="C7" i="27" s="1"/>
  <c r="D7" i="27" l="1"/>
  <c r="D73" i="27"/>
  <c r="D61" i="27"/>
  <c r="C74" i="27"/>
  <c r="D74" i="27"/>
  <c r="E7" i="27"/>
  <c r="C73" i="27"/>
  <c r="E61" i="27"/>
  <c r="E73" i="27"/>
  <c r="E74" i="27"/>
</calcChain>
</file>

<file path=xl/sharedStrings.xml><?xml version="1.0" encoding="utf-8"?>
<sst xmlns="http://schemas.openxmlformats.org/spreadsheetml/2006/main" count="101" uniqueCount="38">
  <si>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</si>
  <si>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</si>
  <si>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</si>
  <si>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</si>
  <si>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</si>
  <si>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</si>
  <si>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</si>
  <si>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</si>
  <si>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</si>
  <si>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</si>
  <si>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</si>
  <si>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</si>
  <si>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</si>
  <si>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</si>
  <si>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</si>
  <si>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</si>
  <si>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</si>
  <si>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</si>
  <si>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**)</t>
  </si>
  <si>
    <t xml:space="preserve">Ministerstvo spravedlnosti </t>
  </si>
  <si>
    <t>stav k 1. 1. 2018</t>
  </si>
  <si>
    <t>Ministerstvo zahraničních věcí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</si>
  <si>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</si>
  <si>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</si>
  <si>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</si>
  <si>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</si>
  <si>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</si>
  <si>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</si>
  <si>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stav k 1. 1. 2019</t>
  </si>
  <si>
    <t>Ústav pro studium totalit. režimů</t>
  </si>
  <si>
    <t>stav k 1. 1. 2020</t>
  </si>
  <si>
    <t>stav k 1. 1. 2021</t>
  </si>
  <si>
    <r>
      <t xml:space="preserve">očekávaný stav    k 1. 1. 2022 </t>
    </r>
    <r>
      <rPr>
        <sz val="10"/>
        <rFont val="Arial"/>
        <family val="2"/>
        <charset val="238"/>
      </rPr>
      <t xml:space="preserve">       (z 9.11.2021)</t>
    </r>
  </si>
  <si>
    <t>Příloha 3</t>
  </si>
  <si>
    <r>
      <t>Vývoj nároků z nespotřebovaných výdajů za podporu VaVaI - očekávaný stav</t>
    </r>
    <r>
      <rPr>
        <sz val="12"/>
        <rFont val="Arial"/>
        <family val="2"/>
        <charset val="238"/>
      </rPr>
      <t xml:space="preserve"> (v tis. Kč)</t>
    </r>
  </si>
  <si>
    <t>*** bude aktualizováno návazně na dočasné řešení financování komponenty 5.2 Národního plánu obnovy</t>
  </si>
  <si>
    <t>aktualizováno</t>
  </si>
  <si>
    <t>*** bude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</si>
</sst>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7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50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7" fillId="0" borderId="0" xfId="0" applyFont="1" applyFill="1"/>
    <xf numFmtId="0" fontId="27" fillId="0" borderId="12" xfId="41" applyFont="1" applyFill="1" applyBorder="1" applyAlignment="1">
      <alignment horizontal="right" vertical="center"/>
    </xf>
    <xf numFmtId="0" fontId="27" fillId="0" borderId="16" xfId="41" applyFont="1" applyFill="1" applyBorder="1" applyAlignment="1">
      <alignment horizontal="right" vertical="center"/>
    </xf>
    <xf numFmtId="0" fontId="28" fillId="0" borderId="12" xfId="41" applyFont="1" applyFill="1" applyBorder="1" applyAlignment="1" applyProtection="1">
      <alignment horizontal="right" vertical="center"/>
      <protection locked="0"/>
    </xf>
    <xf numFmtId="0" fontId="27" fillId="0" borderId="16" xfId="41" applyNumberFormat="1" applyFont="1" applyFill="1" applyBorder="1" applyAlignment="1">
      <alignment horizontal="right" vertical="center"/>
    </xf>
    <xf numFmtId="0" fontId="27" fillId="0" borderId="24" xfId="41" applyFont="1" applyFill="1" applyBorder="1" applyAlignment="1">
      <alignment horizontal="right" vertical="center"/>
    </xf>
    <xf numFmtId="0" fontId="27" fillId="0" borderId="27" xfId="41" applyFont="1" applyFill="1" applyBorder="1" applyAlignment="1">
      <alignment horizontal="right" vertical="center"/>
    </xf>
    <xf numFmtId="0" fontId="28" fillId="0" borderId="24" xfId="41" applyFont="1" applyFill="1" applyBorder="1" applyAlignment="1" applyProtection="1">
      <alignment horizontal="right" vertical="center"/>
      <protection locked="0"/>
    </xf>
    <xf numFmtId="0" fontId="27" fillId="0" borderId="27" xfId="41" applyNumberFormat="1" applyFont="1" applyFill="1" applyBorder="1" applyAlignment="1">
      <alignment horizontal="right" vertical="center"/>
    </xf>
    <xf numFmtId="0" fontId="28" fillId="0" borderId="20" xfId="41" applyFont="1" applyFill="1" applyBorder="1" applyAlignment="1">
      <alignment horizontal="center" vertical="center"/>
    </xf>
    <xf numFmtId="0" fontId="28" fillId="0" borderId="12" xfId="41" applyFont="1" applyFill="1" applyBorder="1" applyAlignment="1">
      <alignment horizontal="center" vertical="center"/>
    </xf>
    <xf numFmtId="0" fontId="16" fillId="0" borderId="0" xfId="41" applyFont="1" applyBorder="1"/>
    <xf numFmtId="0" fontId="28" fillId="25" borderId="26" xfId="41" applyFont="1" applyFill="1" applyBorder="1" applyAlignment="1">
      <alignment horizontal="left" vertical="center"/>
    </xf>
    <xf numFmtId="0" fontId="28" fillId="25" borderId="12" xfId="41" applyFont="1" applyFill="1" applyBorder="1" applyAlignment="1">
      <alignment horizontal="center" vertical="center"/>
    </xf>
    <xf numFmtId="0" fontId="28" fillId="25" borderId="26" xfId="41" applyFont="1" applyFill="1" applyBorder="1" applyAlignment="1" applyProtection="1">
      <alignment vertical="center"/>
      <protection locked="0"/>
    </xf>
    <xf numFmtId="0" fontId="28" fillId="25" borderId="25" xfId="41" applyFont="1" applyFill="1" applyBorder="1" applyAlignment="1">
      <alignment vertical="center"/>
    </xf>
    <xf numFmtId="4" fontId="27" fillId="0" borderId="11" xfId="41" applyNumberFormat="1" applyFont="1" applyFill="1" applyBorder="1" applyAlignment="1">
      <alignment horizontal="right" indent="1"/>
    </xf>
    <xf numFmtId="4" fontId="27" fillId="0" borderId="15" xfId="41" applyNumberFormat="1" applyFont="1" applyFill="1" applyBorder="1" applyAlignment="1">
      <alignment horizontal="right" indent="1"/>
    </xf>
    <xf numFmtId="4" fontId="28" fillId="0" borderId="11" xfId="41" applyNumberFormat="1" applyFont="1" applyFill="1" applyBorder="1" applyAlignment="1">
      <alignment horizontal="right" indent="1"/>
    </xf>
    <xf numFmtId="4" fontId="27" fillId="0" borderId="11" xfId="41" applyNumberFormat="1" applyFont="1" applyBorder="1" applyAlignment="1">
      <alignment horizontal="right" indent="1"/>
    </xf>
    <xf numFmtId="4" fontId="28" fillId="0" borderId="11" xfId="41" applyNumberFormat="1" applyFont="1" applyBorder="1" applyAlignment="1">
      <alignment horizontal="right" indent="1"/>
    </xf>
    <xf numFmtId="0" fontId="26" fillId="0" borderId="0" xfId="41" applyFont="1" applyAlignment="1">
      <alignment horizontal="right"/>
    </xf>
    <xf numFmtId="0" fontId="27" fillId="0" borderId="12" xfId="41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center"/>
    </xf>
    <xf numFmtId="4" fontId="27" fillId="0" borderId="0" xfId="41" applyNumberFormat="1" applyFont="1" applyFill="1" applyBorder="1" applyAlignment="1">
      <alignment horizontal="right" indent="1"/>
    </xf>
    <xf numFmtId="0" fontId="27" fillId="0" borderId="24" xfId="41" applyNumberFormat="1" applyFont="1" applyFill="1" applyBorder="1" applyAlignment="1">
      <alignment horizontal="right" vertical="center"/>
    </xf>
    <xf numFmtId="4" fontId="27" fillId="0" borderId="11" xfId="41" applyNumberFormat="1" applyFont="1" applyFill="1" applyBorder="1" applyAlignment="1">
      <alignment horizontal="right" vertical="center" indent="1"/>
    </xf>
    <xf numFmtId="4" fontId="29" fillId="25" borderId="21" xfId="42" applyNumberFormat="1" applyFont="1" applyFill="1" applyBorder="1" applyAlignment="1">
      <alignment horizontal="right" vertical="center" wrapText="1" indent="1"/>
    </xf>
    <xf numFmtId="4" fontId="29" fillId="0" borderId="0" xfId="42" applyNumberFormat="1" applyFont="1" applyFill="1" applyBorder="1" applyAlignment="1">
      <alignment horizontal="right" vertical="center" wrapText="1" indent="1"/>
    </xf>
    <xf numFmtId="4" fontId="29" fillId="25" borderId="20" xfId="42" applyNumberFormat="1" applyFont="1" applyFill="1" applyBorder="1" applyAlignment="1">
      <alignment horizontal="right" vertical="center" wrapText="1" indent="1"/>
    </xf>
    <xf numFmtId="4" fontId="29" fillId="0" borderId="12" xfId="42" applyNumberFormat="1" applyFont="1" applyFill="1" applyBorder="1" applyAlignment="1">
      <alignment horizontal="right" vertical="center" wrapText="1" indent="1"/>
    </xf>
    <xf numFmtId="4" fontId="27" fillId="0" borderId="12" xfId="41" applyNumberFormat="1" applyFont="1" applyFill="1" applyBorder="1" applyAlignment="1">
      <alignment horizontal="right" indent="1"/>
    </xf>
    <xf numFmtId="4" fontId="27" fillId="0" borderId="16" xfId="41" applyNumberFormat="1" applyFont="1" applyFill="1" applyBorder="1" applyAlignment="1">
      <alignment horizontal="right" indent="1"/>
    </xf>
    <xf numFmtId="4" fontId="28" fillId="0" borderId="13" xfId="41" applyNumberFormat="1" applyFont="1" applyBorder="1" applyAlignment="1">
      <alignment horizontal="right" indent="1"/>
    </xf>
    <xf numFmtId="4" fontId="27" fillId="0" borderId="28" xfId="41" applyNumberFormat="1" applyFont="1" applyBorder="1" applyAlignment="1">
      <alignment horizontal="right" indent="1"/>
    </xf>
    <xf numFmtId="4" fontId="28" fillId="0" borderId="28" xfId="41" applyNumberFormat="1" applyFont="1" applyBorder="1" applyAlignment="1">
      <alignment horizontal="right" indent="1"/>
    </xf>
    <xf numFmtId="4" fontId="27" fillId="0" borderId="35" xfId="41" applyNumberFormat="1" applyFont="1" applyFill="1" applyBorder="1" applyAlignment="1">
      <alignment horizontal="right" indent="1"/>
    </xf>
    <xf numFmtId="4" fontId="27" fillId="0" borderId="0" xfId="41" applyNumberFormat="1" applyFont="1" applyFill="1" applyBorder="1" applyAlignment="1">
      <alignment horizontal="right" vertical="center" indent="1"/>
    </xf>
    <xf numFmtId="0" fontId="28" fillId="0" borderId="0" xfId="41" applyFont="1"/>
    <xf numFmtId="4" fontId="28" fillId="25" borderId="17" xfId="41" applyNumberFormat="1" applyFont="1" applyFill="1" applyBorder="1" applyAlignment="1">
      <alignment horizontal="right" vertical="center" wrapText="1" indent="1"/>
    </xf>
    <xf numFmtId="4" fontId="28" fillId="25" borderId="19" xfId="41" applyNumberFormat="1" applyFont="1" applyFill="1" applyBorder="1" applyAlignment="1">
      <alignment horizontal="right" vertical="center" wrapText="1" indent="1"/>
    </xf>
    <xf numFmtId="0" fontId="28" fillId="25" borderId="24" xfId="41" applyFont="1" applyFill="1" applyBorder="1" applyAlignment="1" applyProtection="1">
      <alignment vertical="center"/>
      <protection locked="0"/>
    </xf>
    <xf numFmtId="4" fontId="28" fillId="25" borderId="11" xfId="41" applyNumberFormat="1" applyFont="1" applyFill="1" applyBorder="1" applyAlignment="1">
      <alignment horizontal="right" vertical="center" indent="1"/>
    </xf>
    <xf numFmtId="4" fontId="28" fillId="25" borderId="11" xfId="41" applyNumberFormat="1" applyFont="1" applyFill="1" applyBorder="1" applyAlignment="1">
      <alignment horizontal="right" indent="1"/>
    </xf>
    <xf numFmtId="0" fontId="28" fillId="25" borderId="24" xfId="41" applyFont="1" applyFill="1" applyBorder="1" applyAlignment="1" applyProtection="1">
      <alignment vertical="center" wrapText="1"/>
      <protection locked="0"/>
    </xf>
    <xf numFmtId="4" fontId="28" fillId="25" borderId="17" xfId="41" applyNumberFormat="1" applyFont="1" applyFill="1" applyBorder="1" applyAlignment="1">
      <alignment horizontal="right" vertical="center" indent="1"/>
    </xf>
    <xf numFmtId="4" fontId="28" fillId="25" borderId="19" xfId="41" applyNumberFormat="1" applyFont="1" applyFill="1" applyBorder="1" applyAlignment="1">
      <alignment horizontal="right" vertical="center" indent="1"/>
    </xf>
    <xf numFmtId="0" fontId="28" fillId="25" borderId="19" xfId="41" applyFont="1" applyFill="1" applyBorder="1" applyAlignment="1">
      <alignment horizontal="center" vertical="center"/>
    </xf>
    <xf numFmtId="0" fontId="27" fillId="0" borderId="28" xfId="41" applyFont="1" applyFill="1" applyBorder="1" applyAlignment="1">
      <alignment horizontal="right" vertical="center"/>
    </xf>
    <xf numFmtId="0" fontId="27" fillId="0" borderId="28" xfId="41" applyNumberFormat="1" applyFont="1" applyFill="1" applyBorder="1" applyAlignment="1">
      <alignment horizontal="right" vertical="center"/>
    </xf>
    <xf numFmtId="4" fontId="27" fillId="0" borderId="35" xfId="41" applyNumberFormat="1" applyFont="1" applyFill="1" applyBorder="1" applyAlignment="1">
      <alignment horizontal="right" vertical="center" indent="1"/>
    </xf>
    <xf numFmtId="4" fontId="27" fillId="0" borderId="35" xfId="41" applyNumberFormat="1" applyFont="1" applyBorder="1" applyAlignment="1">
      <alignment horizontal="right" vertical="center" indent="1"/>
    </xf>
    <xf numFmtId="4" fontId="27" fillId="0" borderId="23" xfId="41" applyNumberFormat="1" applyFont="1" applyBorder="1" applyAlignment="1">
      <alignment horizontal="right" vertical="center" indent="1"/>
    </xf>
    <xf numFmtId="4" fontId="27" fillId="0" borderId="16" xfId="41" applyNumberFormat="1" applyFont="1" applyBorder="1" applyAlignment="1">
      <alignment horizontal="right" vertical="center" indent="1"/>
    </xf>
    <xf numFmtId="4" fontId="27" fillId="0" borderId="12" xfId="41" applyNumberFormat="1" applyFont="1" applyBorder="1" applyAlignment="1">
      <alignment horizontal="right" vertical="center" indent="1"/>
    </xf>
    <xf numFmtId="4" fontId="28" fillId="25" borderId="0" xfId="41" applyNumberFormat="1" applyFont="1" applyFill="1" applyBorder="1" applyAlignment="1">
      <alignment horizontal="right" vertical="center" indent="1"/>
    </xf>
    <xf numFmtId="4" fontId="28" fillId="25" borderId="12" xfId="41" applyNumberFormat="1" applyFont="1" applyFill="1" applyBorder="1" applyAlignment="1">
      <alignment horizontal="right" vertical="center" indent="1"/>
    </xf>
    <xf numFmtId="4" fontId="27" fillId="0" borderId="12" xfId="41" applyNumberFormat="1" applyFont="1" applyFill="1" applyBorder="1" applyAlignment="1">
      <alignment horizontal="right" vertical="center" indent="1"/>
    </xf>
    <xf numFmtId="4" fontId="27" fillId="0" borderId="16" xfId="41" applyNumberFormat="1" applyFont="1" applyFill="1" applyBorder="1" applyAlignment="1">
      <alignment horizontal="right" vertical="center" indent="1"/>
    </xf>
    <xf numFmtId="4" fontId="27" fillId="0" borderId="23" xfId="41" applyNumberFormat="1" applyFont="1" applyFill="1" applyBorder="1" applyAlignment="1">
      <alignment horizontal="right" vertical="center" indent="1"/>
    </xf>
    <xf numFmtId="4" fontId="28" fillId="0" borderId="12" xfId="41" applyNumberFormat="1" applyFont="1" applyFill="1" applyBorder="1" applyAlignment="1">
      <alignment horizontal="right" vertical="center" indent="1"/>
    </xf>
    <xf numFmtId="4" fontId="28" fillId="0" borderId="11" xfId="41" applyNumberFormat="1" applyFont="1" applyBorder="1" applyAlignment="1">
      <alignment horizontal="right" vertical="center" indent="1"/>
    </xf>
    <xf numFmtId="4" fontId="28" fillId="0" borderId="0" xfId="41" applyNumberFormat="1" applyFont="1" applyBorder="1" applyAlignment="1">
      <alignment horizontal="right" vertical="center" indent="1"/>
    </xf>
    <xf numFmtId="4" fontId="28" fillId="0" borderId="12" xfId="41" applyNumberFormat="1" applyFont="1" applyBorder="1" applyAlignment="1">
      <alignment horizontal="right" vertical="center" indent="1"/>
    </xf>
    <xf numFmtId="4" fontId="27" fillId="0" borderId="0" xfId="41" applyNumberFormat="1" applyFont="1" applyBorder="1" applyAlignment="1">
      <alignment horizontal="right" vertical="center" indent="1"/>
    </xf>
    <xf numFmtId="2" fontId="27" fillId="0" borderId="12" xfId="41" applyNumberFormat="1" applyFont="1" applyBorder="1" applyAlignment="1">
      <alignment horizontal="right" vertical="center" indent="1"/>
    </xf>
    <xf numFmtId="2" fontId="27" fillId="0" borderId="16" xfId="41" applyNumberFormat="1" applyFont="1" applyBorder="1" applyAlignment="1">
      <alignment horizontal="right" vertical="center" indent="1"/>
    </xf>
    <xf numFmtId="4" fontId="28" fillId="0" borderId="0" xfId="41" applyNumberFormat="1" applyFont="1" applyFill="1" applyBorder="1" applyAlignment="1">
      <alignment horizontal="right" vertical="center" indent="1"/>
    </xf>
    <xf numFmtId="2" fontId="27" fillId="0" borderId="0" xfId="41" applyNumberFormat="1" applyFont="1" applyFill="1" applyBorder="1" applyAlignment="1">
      <alignment horizontal="right" vertical="center" indent="1"/>
    </xf>
    <xf numFmtId="2" fontId="27" fillId="0" borderId="12" xfId="41" applyNumberFormat="1" applyFont="1" applyFill="1" applyBorder="1" applyAlignment="1">
      <alignment horizontal="right" vertical="center" indent="1"/>
    </xf>
    <xf numFmtId="2" fontId="27" fillId="0" borderId="23" xfId="41" applyNumberFormat="1" applyFont="1" applyFill="1" applyBorder="1" applyAlignment="1">
      <alignment horizontal="right" vertical="center" indent="1"/>
    </xf>
    <xf numFmtId="2" fontId="27" fillId="0" borderId="16" xfId="41" applyNumberFormat="1" applyFont="1" applyFill="1" applyBorder="1" applyAlignment="1">
      <alignment horizontal="right" vertical="center" indent="1"/>
    </xf>
    <xf numFmtId="4" fontId="28" fillId="0" borderId="34" xfId="41" applyNumberFormat="1" applyFont="1" applyBorder="1" applyAlignment="1">
      <alignment horizontal="right" vertical="center" indent="1"/>
    </xf>
    <xf numFmtId="4" fontId="27" fillId="0" borderId="35" xfId="0" applyNumberFormat="1" applyFont="1" applyBorder="1" applyAlignment="1">
      <alignment horizontal="right" vertical="center" indent="1"/>
    </xf>
    <xf numFmtId="0" fontId="30" fillId="26" borderId="29" xfId="41" applyNumberFormat="1" applyFont="1" applyFill="1" applyBorder="1" applyAlignment="1">
      <alignment horizontal="right" vertical="center"/>
    </xf>
    <xf numFmtId="0" fontId="30" fillId="26" borderId="30" xfId="41" applyFont="1" applyFill="1" applyBorder="1" applyAlignment="1">
      <alignment horizontal="right" vertical="center"/>
    </xf>
    <xf numFmtId="0" fontId="30" fillId="26" borderId="32" xfId="41" applyNumberFormat="1" applyFont="1" applyFill="1" applyBorder="1" applyAlignment="1">
      <alignment horizontal="right" vertical="center"/>
    </xf>
    <xf numFmtId="0" fontId="30" fillId="26" borderId="33" xfId="41" applyFont="1" applyFill="1" applyBorder="1" applyAlignment="1">
      <alignment horizontal="right" vertical="center"/>
    </xf>
    <xf numFmtId="4" fontId="27" fillId="0" borderId="28" xfId="41" applyNumberFormat="1" applyFont="1" applyFill="1" applyBorder="1" applyAlignment="1">
      <alignment horizontal="right" indent="1"/>
    </xf>
    <xf numFmtId="0" fontId="33" fillId="0" borderId="0" xfId="41" applyFont="1" applyAlignment="1">
      <alignment horizontal="right"/>
    </xf>
    <xf numFmtId="0" fontId="28" fillId="25" borderId="24" xfId="41" applyNumberFormat="1" applyFont="1" applyFill="1" applyBorder="1" applyAlignment="1">
      <alignment horizontal="left" vertical="center"/>
    </xf>
    <xf numFmtId="0" fontId="27" fillId="25" borderId="12" xfId="41" applyFont="1" applyFill="1" applyBorder="1" applyAlignment="1">
      <alignment horizontal="right" vertical="center"/>
    </xf>
    <xf numFmtId="0" fontId="28" fillId="25" borderId="24" xfId="41" applyFont="1" applyFill="1" applyBorder="1" applyAlignment="1">
      <alignment horizontal="left" vertical="center"/>
    </xf>
    <xf numFmtId="4" fontId="28" fillId="25" borderId="40" xfId="41" applyNumberFormat="1" applyFont="1" applyFill="1" applyBorder="1" applyAlignment="1">
      <alignment horizontal="right" vertical="center" indent="1"/>
    </xf>
    <xf numFmtId="0" fontId="27" fillId="25" borderId="12" xfId="41" applyNumberFormat="1" applyFont="1" applyFill="1" applyBorder="1" applyAlignment="1">
      <alignment horizontal="right" vertical="center"/>
    </xf>
    <xf numFmtId="0" fontId="28" fillId="28" borderId="12" xfId="41" applyFont="1" applyFill="1" applyBorder="1" applyAlignment="1" applyProtection="1">
      <alignment horizontal="right" vertical="center"/>
      <protection locked="0"/>
    </xf>
    <xf numFmtId="4" fontId="28" fillId="28" borderId="35" xfId="41" applyNumberFormat="1" applyFont="1" applyFill="1" applyBorder="1" applyAlignment="1">
      <alignment horizontal="right" vertical="center" indent="1"/>
    </xf>
    <xf numFmtId="4" fontId="27" fillId="0" borderId="36" xfId="41" applyNumberFormat="1" applyFont="1" applyBorder="1" applyAlignment="1">
      <alignment horizontal="right" vertical="center" indent="1"/>
    </xf>
    <xf numFmtId="4" fontId="28" fillId="25" borderId="38" xfId="41" applyNumberFormat="1" applyFont="1" applyFill="1" applyBorder="1" applyAlignment="1">
      <alignment horizontal="right" vertical="center" indent="1"/>
    </xf>
    <xf numFmtId="0" fontId="34" fillId="0" borderId="0" xfId="41" applyFont="1" applyAlignment="1">
      <alignment horizontal="right"/>
    </xf>
    <xf numFmtId="4" fontId="28" fillId="25" borderId="40" xfId="41" applyNumberFormat="1" applyFont="1" applyFill="1" applyBorder="1" applyAlignment="1">
      <alignment horizontal="right" vertical="center" wrapText="1" indent="1"/>
    </xf>
    <xf numFmtId="0" fontId="31" fillId="0" borderId="0" xfId="41" applyFont="1" applyAlignment="1">
      <alignment horizontal="right"/>
    </xf>
    <xf numFmtId="4" fontId="28" fillId="25" borderId="41" xfId="41" applyNumberFormat="1" applyFont="1" applyFill="1" applyBorder="1" applyAlignment="1">
      <alignment horizontal="right" vertical="center" indent="1"/>
    </xf>
    <xf numFmtId="4" fontId="28" fillId="0" borderId="28" xfId="41" applyNumberFormat="1" applyFont="1" applyBorder="1" applyAlignment="1">
      <alignment horizontal="right" vertical="center" indent="1"/>
    </xf>
    <xf numFmtId="4" fontId="27" fillId="0" borderId="43" xfId="41" applyNumberFormat="1" applyFont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indent="1"/>
    </xf>
    <xf numFmtId="4" fontId="28" fillId="0" borderId="28" xfId="41" applyNumberFormat="1" applyFont="1" applyFill="1" applyBorder="1" applyAlignment="1">
      <alignment horizontal="right" indent="1"/>
    </xf>
    <xf numFmtId="4" fontId="28" fillId="25" borderId="28" xfId="41" applyNumberFormat="1" applyFont="1" applyFill="1" applyBorder="1" applyAlignment="1">
      <alignment horizontal="right" vertical="center" indent="1"/>
    </xf>
    <xf numFmtId="0" fontId="28" fillId="27" borderId="26" xfId="41" applyFont="1" applyFill="1" applyBorder="1" applyAlignment="1" applyProtection="1">
      <alignment vertical="center"/>
      <protection locked="0"/>
    </xf>
    <xf numFmtId="0" fontId="28" fillId="27" borderId="12" xfId="41" applyFont="1" applyFill="1" applyBorder="1" applyAlignment="1">
      <alignment horizontal="center" vertical="center"/>
    </xf>
    <xf numFmtId="4" fontId="28" fillId="27" borderId="17" xfId="41" applyNumberFormat="1" applyFont="1" applyFill="1" applyBorder="1" applyAlignment="1">
      <alignment horizontal="right" vertical="center" indent="1"/>
    </xf>
    <xf numFmtId="4" fontId="28" fillId="27" borderId="19" xfId="41" applyNumberFormat="1" applyFont="1" applyFill="1" applyBorder="1" applyAlignment="1">
      <alignment horizontal="right" vertical="center" indent="1"/>
    </xf>
    <xf numFmtId="4" fontId="28" fillId="27" borderId="28" xfId="41" applyNumberFormat="1" applyFont="1" applyFill="1" applyBorder="1" applyAlignment="1">
      <alignment horizontal="right" indent="1"/>
    </xf>
    <xf numFmtId="0" fontId="28" fillId="27" borderId="24" xfId="41" applyFont="1" applyFill="1" applyBorder="1" applyAlignment="1">
      <alignment horizontal="left" vertical="center" wrapText="1"/>
    </xf>
    <xf numFmtId="2" fontId="28" fillId="27" borderId="12" xfId="41" applyNumberFormat="1" applyFont="1" applyFill="1" applyBorder="1" applyAlignment="1">
      <alignment horizontal="right" vertical="center" indent="1"/>
    </xf>
    <xf numFmtId="2" fontId="28" fillId="27" borderId="0" xfId="41" applyNumberFormat="1" applyFont="1" applyFill="1" applyBorder="1" applyAlignment="1">
      <alignment horizontal="right" vertical="center" indent="1"/>
    </xf>
    <xf numFmtId="4" fontId="15" fillId="0" borderId="35" xfId="41" applyNumberFormat="1" applyFont="1" applyFill="1" applyBorder="1" applyAlignment="1">
      <alignment horizontal="right" indent="1"/>
    </xf>
    <xf numFmtId="4" fontId="28" fillId="25" borderId="13" xfId="41" applyNumberFormat="1" applyFont="1" applyFill="1" applyBorder="1" applyAlignment="1">
      <alignment horizontal="right" vertical="center" indent="1"/>
    </xf>
    <xf numFmtId="4" fontId="27" fillId="0" borderId="15" xfId="41" applyNumberFormat="1" applyFont="1" applyBorder="1" applyAlignment="1">
      <alignment horizontal="right" indent="1"/>
    </xf>
    <xf numFmtId="4" fontId="28" fillId="27" borderId="11" xfId="41" applyNumberFormat="1" applyFont="1" applyFill="1" applyBorder="1" applyAlignment="1">
      <alignment horizontal="right" indent="1"/>
    </xf>
    <xf numFmtId="0" fontId="27" fillId="26" borderId="30" xfId="41" applyNumberFormat="1" applyFont="1" applyFill="1" applyBorder="1" applyAlignment="1">
      <alignment horizontal="right" vertical="center"/>
    </xf>
    <xf numFmtId="2" fontId="27" fillId="26" borderId="37" xfId="41" applyNumberFormat="1" applyFont="1" applyFill="1" applyBorder="1" applyAlignment="1">
      <alignment horizontal="right" vertical="center" indent="1"/>
    </xf>
    <xf numFmtId="2" fontId="27" fillId="26" borderId="30" xfId="41" applyNumberFormat="1" applyFont="1" applyFill="1" applyBorder="1" applyAlignment="1">
      <alignment horizontal="right" vertical="center" indent="1"/>
    </xf>
    <xf numFmtId="4" fontId="27" fillId="26" borderId="44" xfId="41" applyNumberFormat="1" applyFont="1" applyFill="1" applyBorder="1" applyAlignment="1">
      <alignment horizontal="right" indent="1"/>
    </xf>
    <xf numFmtId="4" fontId="27" fillId="26" borderId="31" xfId="41" applyNumberFormat="1" applyFont="1" applyFill="1" applyBorder="1" applyAlignment="1">
      <alignment horizontal="right" indent="1"/>
    </xf>
    <xf numFmtId="0" fontId="32" fillId="0" borderId="0" xfId="41" applyFont="1" applyAlignment="1">
      <alignment horizontal="left"/>
    </xf>
    <xf numFmtId="0" fontId="32" fillId="0" borderId="0" xfId="41" applyFont="1" applyAlignment="1"/>
    <xf numFmtId="4" fontId="27" fillId="26" borderId="45" xfId="41" applyNumberFormat="1" applyFont="1" applyFill="1" applyBorder="1" applyAlignment="1">
      <alignment horizontal="right" indent="1"/>
    </xf>
    <xf numFmtId="4" fontId="28" fillId="28" borderId="11" xfId="41" applyNumberFormat="1" applyFont="1" applyFill="1" applyBorder="1" applyAlignment="1">
      <alignment horizontal="right" indent="1"/>
    </xf>
    <xf numFmtId="4" fontId="27" fillId="26" borderId="14" xfId="41" applyNumberFormat="1" applyFont="1" applyFill="1" applyBorder="1" applyAlignment="1">
      <alignment horizontal="right" indent="1"/>
    </xf>
    <xf numFmtId="0" fontId="35" fillId="0" borderId="0" xfId="41" applyFont="1" applyAlignment="1">
      <alignment horizontal="right" vertical="center"/>
    </xf>
    <xf numFmtId="0" fontId="27" fillId="0" borderId="0" xfId="41" applyNumberFormat="1" applyFont="1" applyFill="1" applyBorder="1" applyAlignment="1">
      <alignment horizontal="right" vertical="center"/>
    </xf>
    <xf numFmtId="0" fontId="27" fillId="0" borderId="0" xfId="41" applyFont="1" applyFill="1" applyBorder="1" applyAlignment="1">
      <alignment horizontal="right" vertical="center"/>
    </xf>
    <xf numFmtId="0" fontId="28" fillId="28" borderId="28" xfId="41" applyFont="1" applyFill="1" applyBorder="1" applyAlignment="1" applyProtection="1">
      <alignment horizontal="right" vertical="center"/>
      <protection locked="0"/>
    </xf>
    <xf numFmtId="0" fontId="27" fillId="26" borderId="46" xfId="41" applyNumberFormat="1" applyFont="1" applyFill="1" applyBorder="1" applyAlignment="1">
      <alignment horizontal="right" vertical="center"/>
    </xf>
    <xf numFmtId="0" fontId="27" fillId="26" borderId="33" xfId="41" applyFont="1" applyFill="1" applyBorder="1" applyAlignment="1">
      <alignment horizontal="right" vertical="center"/>
    </xf>
    <xf numFmtId="4" fontId="27" fillId="26" borderId="47" xfId="41" applyNumberFormat="1" applyFont="1" applyFill="1" applyBorder="1" applyAlignment="1">
      <alignment horizontal="right" vertical="center" indent="1"/>
    </xf>
    <xf numFmtId="4" fontId="27" fillId="26" borderId="33" xfId="41" applyNumberFormat="1" applyFont="1" applyFill="1" applyBorder="1" applyAlignment="1">
      <alignment horizontal="right" vertical="center" indent="1"/>
    </xf>
    <xf numFmtId="4" fontId="27" fillId="26" borderId="30" xfId="41" applyNumberFormat="1" applyFont="1" applyFill="1" applyBorder="1" applyAlignment="1">
      <alignment horizontal="right" vertical="center" indent="1"/>
    </xf>
    <xf numFmtId="4" fontId="27" fillId="26" borderId="37" xfId="41" applyNumberFormat="1" applyFont="1" applyFill="1" applyBorder="1" applyAlignment="1">
      <alignment horizontal="right" vertical="center" indent="1"/>
    </xf>
    <xf numFmtId="4" fontId="27" fillId="26" borderId="39" xfId="41" applyNumberFormat="1" applyFont="1" applyFill="1" applyBorder="1" applyAlignment="1">
      <alignment horizontal="right" vertical="center" indent="1"/>
    </xf>
    <xf numFmtId="0" fontId="28" fillId="28" borderId="41" xfId="41" applyFont="1" applyFill="1" applyBorder="1" applyAlignment="1" applyProtection="1">
      <alignment vertical="center" wrapText="1"/>
      <protection locked="0"/>
    </xf>
    <xf numFmtId="4" fontId="28" fillId="29" borderId="11" xfId="41" applyNumberFormat="1" applyFont="1" applyFill="1" applyBorder="1" applyAlignment="1">
      <alignment horizontal="right" indent="1"/>
    </xf>
    <xf numFmtId="0" fontId="28" fillId="29" borderId="13" xfId="41" applyFont="1" applyFill="1" applyBorder="1" applyAlignment="1">
      <alignment horizontal="center" vertical="center" wrapText="1"/>
    </xf>
    <xf numFmtId="0" fontId="28" fillId="29" borderId="14" xfId="4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8" fillId="28" borderId="34" xfId="41" applyFont="1" applyFill="1" applyBorder="1" applyAlignment="1">
      <alignment horizontal="center" vertical="center"/>
    </xf>
    <xf numFmtId="0" fontId="28" fillId="28" borderId="42" xfId="41" applyFont="1" applyFill="1" applyBorder="1" applyAlignment="1">
      <alignment horizontal="center" vertical="center"/>
    </xf>
    <xf numFmtId="0" fontId="28" fillId="28" borderId="13" xfId="41" applyFont="1" applyFill="1" applyBorder="1" applyAlignment="1">
      <alignment horizontal="center" vertical="center"/>
    </xf>
    <xf numFmtId="0" fontId="28" fillId="28" borderId="14" xfId="41" applyFont="1" applyFill="1" applyBorder="1" applyAlignment="1">
      <alignment horizontal="center" vertical="center"/>
    </xf>
    <xf numFmtId="0" fontId="28" fillId="0" borderId="25" xfId="41" applyNumberFormat="1" applyFont="1" applyBorder="1" applyAlignment="1">
      <alignment horizontal="center" vertical="center"/>
    </xf>
    <xf numFmtId="0" fontId="28" fillId="0" borderId="20" xfId="41" applyNumberFormat="1" applyFont="1" applyBorder="1" applyAlignment="1">
      <alignment horizontal="center" vertical="center"/>
    </xf>
    <xf numFmtId="0" fontId="28" fillId="0" borderId="22" xfId="41" applyNumberFormat="1" applyFont="1" applyBorder="1" applyAlignment="1">
      <alignment horizontal="center" vertical="center"/>
    </xf>
    <xf numFmtId="0" fontId="28" fillId="0" borderId="18" xfId="41" applyNumberFormat="1" applyFont="1" applyBorder="1" applyAlignment="1">
      <alignment horizontal="center" vertical="center"/>
    </xf>
    <xf numFmtId="0" fontId="28" fillId="28" borderId="13" xfId="41" applyFont="1" applyFill="1" applyBorder="1" applyAlignment="1">
      <alignment horizontal="center" vertical="center" wrapText="1"/>
    </xf>
    <xf numFmtId="0" fontId="28" fillId="28" borderId="14" xfId="41" applyFont="1" applyFill="1" applyBorder="1" applyAlignment="1">
      <alignment horizontal="center" vertical="center" wrapText="1"/>
    </xf>
    <xf numFmtId="0" fontId="31" fillId="0" borderId="0" xfId="41" applyFont="1"/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zoomScaleNormal="100" workbookViewId="0">
      <selection activeCell="C26" sqref="C26"/>
    </sheetView>
  </sheetViews>
  <sheetFormatPr defaultRowHeight="12.75" x14ac:dyDescent="0.2"/>
  <cols>
    <col min="1" max="1" width="40.7109375" style="1" customWidth="1"/>
    <col min="2" max="2" width="3.140625" style="1" customWidth="1"/>
    <col min="3" max="7" width="15.7109375" style="1" customWidth="1"/>
    <col min="8" max="16384" width="9.140625" style="1"/>
  </cols>
  <sheetData>
    <row r="1" spans="1:8" ht="3" customHeight="1" x14ac:dyDescent="0.2"/>
    <row r="2" spans="1:8" ht="30.75" customHeight="1" x14ac:dyDescent="0.2">
      <c r="G2" s="123" t="s">
        <v>33</v>
      </c>
    </row>
    <row r="3" spans="1:8" ht="23.25" customHeight="1" x14ac:dyDescent="0.25">
      <c r="A3" s="118" t="s">
        <v>34</v>
      </c>
      <c r="B3" s="119"/>
      <c r="C3" s="119"/>
      <c r="D3" s="119"/>
      <c r="E3" s="92"/>
      <c r="F3" s="92"/>
      <c r="G3" s="94"/>
    </row>
    <row r="4" spans="1:8" ht="14.25" customHeight="1" thickBot="1" x14ac:dyDescent="0.25">
      <c r="A4" s="26"/>
      <c r="B4" s="26"/>
      <c r="C4" s="24"/>
      <c r="D4" s="24"/>
      <c r="E4" s="82"/>
    </row>
    <row r="5" spans="1:8" ht="13.5" customHeight="1" x14ac:dyDescent="0.2">
      <c r="A5" s="143" t="s">
        <v>0</v>
      </c>
      <c r="B5" s="144"/>
      <c r="C5" s="139" t="s">
        <v>20</v>
      </c>
      <c r="D5" s="141" t="s">
        <v>28</v>
      </c>
      <c r="E5" s="147" t="s">
        <v>30</v>
      </c>
      <c r="F5" s="147" t="s">
        <v>31</v>
      </c>
      <c r="G5" s="136" t="s">
        <v>32</v>
      </c>
    </row>
    <row r="6" spans="1:8" ht="32.25" customHeight="1" thickBot="1" x14ac:dyDescent="0.25">
      <c r="A6" s="145"/>
      <c r="B6" s="146"/>
      <c r="C6" s="140"/>
      <c r="D6" s="142"/>
      <c r="E6" s="148"/>
      <c r="F6" s="148"/>
      <c r="G6" s="137"/>
    </row>
    <row r="7" spans="1:8" ht="12.75" customHeight="1" x14ac:dyDescent="0.2">
      <c r="A7" s="18" t="s">
        <v>12</v>
      </c>
      <c r="B7" s="16" t="s">
        <v>17</v>
      </c>
      <c r="C7" s="32">
        <f>C8+C11</f>
        <v>207710.06894</v>
      </c>
      <c r="D7" s="32">
        <f>D8+D11</f>
        <v>143756.62426000001</v>
      </c>
      <c r="E7" s="30">
        <f>E8+E11</f>
        <v>131263.57737000001</v>
      </c>
      <c r="F7" s="95">
        <f>F8+F11</f>
        <v>108072.56320999999</v>
      </c>
      <c r="G7" s="110">
        <f>G8+G11</f>
        <v>108000</v>
      </c>
    </row>
    <row r="8" spans="1:8" ht="12.75" customHeight="1" x14ac:dyDescent="0.2">
      <c r="A8" s="10" t="s">
        <v>11</v>
      </c>
      <c r="B8" s="13"/>
      <c r="C8" s="33">
        <f>C9+C10</f>
        <v>194782.14994</v>
      </c>
      <c r="D8" s="33">
        <f>D9+D10</f>
        <v>143756.62426000001</v>
      </c>
      <c r="E8" s="31">
        <f>E9+E10</f>
        <v>131263.57737000001</v>
      </c>
      <c r="F8" s="96">
        <f>F9+F10</f>
        <v>108072.56320999999</v>
      </c>
      <c r="G8" s="64">
        <f>G9+G10</f>
        <v>108000</v>
      </c>
    </row>
    <row r="9" spans="1:8" ht="12.75" customHeight="1" x14ac:dyDescent="0.2">
      <c r="A9" s="8" t="s">
        <v>6</v>
      </c>
      <c r="B9" s="4"/>
      <c r="C9" s="60">
        <v>194782.14994</v>
      </c>
      <c r="D9" s="60">
        <v>143756.62426000001</v>
      </c>
      <c r="E9" s="39">
        <v>131263.57737000001</v>
      </c>
      <c r="F9" s="39">
        <v>108072.56320999999</v>
      </c>
      <c r="G9" s="29">
        <v>108000</v>
      </c>
    </row>
    <row r="10" spans="1:8" ht="12.75" customHeight="1" x14ac:dyDescent="0.2">
      <c r="A10" s="8" t="s">
        <v>5</v>
      </c>
      <c r="B10" s="4"/>
      <c r="C10" s="53">
        <v>0</v>
      </c>
      <c r="D10" s="54">
        <v>0</v>
      </c>
      <c r="E10" s="90">
        <v>0</v>
      </c>
      <c r="F10" s="37">
        <v>0</v>
      </c>
      <c r="G10" s="22">
        <v>0</v>
      </c>
    </row>
    <row r="11" spans="1:8" s="14" customFormat="1" ht="12.75" customHeight="1" x14ac:dyDescent="0.2">
      <c r="A11" s="11" t="s">
        <v>10</v>
      </c>
      <c r="B11" s="5"/>
      <c r="C11" s="56">
        <v>12927.919</v>
      </c>
      <c r="D11" s="56">
        <v>0</v>
      </c>
      <c r="E11" s="55">
        <v>0</v>
      </c>
      <c r="F11" s="97">
        <v>0</v>
      </c>
      <c r="G11" s="111">
        <v>0</v>
      </c>
    </row>
    <row r="12" spans="1:8" s="14" customFormat="1" ht="12.75" customHeight="1" x14ac:dyDescent="0.2">
      <c r="A12" s="77" t="s">
        <v>26</v>
      </c>
      <c r="B12" s="78"/>
      <c r="C12" s="131">
        <v>4043.2359999999999</v>
      </c>
      <c r="D12" s="131">
        <v>0</v>
      </c>
      <c r="E12" s="132">
        <v>0</v>
      </c>
      <c r="F12" s="116"/>
      <c r="G12" s="117"/>
    </row>
    <row r="13" spans="1:8" s="14" customFormat="1" ht="12.75" customHeight="1" x14ac:dyDescent="0.2">
      <c r="A13" s="83" t="s">
        <v>21</v>
      </c>
      <c r="B13" s="84"/>
      <c r="C13" s="59">
        <v>0</v>
      </c>
      <c r="D13" s="59">
        <v>0</v>
      </c>
      <c r="E13" s="58">
        <v>0</v>
      </c>
      <c r="F13" s="98">
        <f>F14+F15</f>
        <v>0</v>
      </c>
      <c r="G13" s="46">
        <f>G14+G15</f>
        <v>0</v>
      </c>
    </row>
    <row r="14" spans="1:8" s="14" customFormat="1" ht="12.75" customHeight="1" x14ac:dyDescent="0.2">
      <c r="A14" s="8" t="s">
        <v>6</v>
      </c>
      <c r="B14" s="4"/>
      <c r="C14" s="57">
        <v>0</v>
      </c>
      <c r="D14" s="57">
        <v>0</v>
      </c>
      <c r="E14" s="40">
        <v>0</v>
      </c>
      <c r="F14" s="37">
        <v>0</v>
      </c>
      <c r="G14" s="22">
        <v>0</v>
      </c>
    </row>
    <row r="15" spans="1:8" s="14" customFormat="1" ht="12.75" customHeight="1" x14ac:dyDescent="0.2">
      <c r="A15" s="11" t="s">
        <v>5</v>
      </c>
      <c r="B15" s="7"/>
      <c r="C15" s="56">
        <v>0</v>
      </c>
      <c r="D15" s="56">
        <v>0</v>
      </c>
      <c r="E15" s="62">
        <v>0</v>
      </c>
      <c r="F15" s="97">
        <v>0</v>
      </c>
      <c r="G15" s="111">
        <v>0</v>
      </c>
    </row>
    <row r="16" spans="1:8" ht="12.75" customHeight="1" x14ac:dyDescent="0.2">
      <c r="A16" s="44" t="s">
        <v>1</v>
      </c>
      <c r="B16" s="16"/>
      <c r="C16" s="59">
        <f t="shared" ref="C16:D16" si="0">C17+C18</f>
        <v>198484.20692999999</v>
      </c>
      <c r="D16" s="59">
        <f t="shared" si="0"/>
        <v>147063.18523999999</v>
      </c>
      <c r="E16" s="58">
        <f t="shared" ref="E16" si="1">E17+E18</f>
        <v>121062.22087999999</v>
      </c>
      <c r="F16" s="98">
        <f>F17+F18</f>
        <v>71492.688179999997</v>
      </c>
      <c r="G16" s="46">
        <f>G17+G18</f>
        <v>0</v>
      </c>
      <c r="H16" s="1" t="s">
        <v>37</v>
      </c>
    </row>
    <row r="17" spans="1:8" ht="12.75" customHeight="1" x14ac:dyDescent="0.2">
      <c r="A17" s="8" t="s">
        <v>6</v>
      </c>
      <c r="B17" s="4"/>
      <c r="C17" s="60">
        <v>23939.23143</v>
      </c>
      <c r="D17" s="60">
        <v>21429.953600000001</v>
      </c>
      <c r="E17" s="34">
        <v>38124.888529999997</v>
      </c>
      <c r="F17" s="34">
        <v>18707.164410000001</v>
      </c>
      <c r="G17" s="22"/>
      <c r="H17" s="1" t="s">
        <v>36</v>
      </c>
    </row>
    <row r="18" spans="1:8" ht="12.75" customHeight="1" x14ac:dyDescent="0.2">
      <c r="A18" s="9" t="s">
        <v>5</v>
      </c>
      <c r="B18" s="5"/>
      <c r="C18" s="60">
        <v>174544.9755</v>
      </c>
      <c r="D18" s="60">
        <v>125633.23164</v>
      </c>
      <c r="E18" s="35">
        <v>82937.332349999997</v>
      </c>
      <c r="F18" s="35">
        <v>52785.52377</v>
      </c>
      <c r="G18" s="111"/>
    </row>
    <row r="19" spans="1:8" ht="12.75" customHeight="1" x14ac:dyDescent="0.2">
      <c r="A19" s="85" t="s">
        <v>24</v>
      </c>
      <c r="B19" s="84"/>
      <c r="C19" s="86">
        <f>C20+C21</f>
        <v>26.895</v>
      </c>
      <c r="D19" s="86">
        <f>D20+D21</f>
        <v>60.396999999999998</v>
      </c>
      <c r="E19" s="91">
        <f>E20+E21</f>
        <v>1376.4829999999999</v>
      </c>
      <c r="F19" s="98">
        <f>F20+F21</f>
        <v>2188.8085999999998</v>
      </c>
      <c r="G19" s="46">
        <f>G20+G21</f>
        <v>419.02</v>
      </c>
    </row>
    <row r="20" spans="1:8" ht="12.75" customHeight="1" x14ac:dyDescent="0.2">
      <c r="A20" s="8" t="s">
        <v>6</v>
      </c>
      <c r="B20" s="4"/>
      <c r="C20" s="60">
        <v>26.895</v>
      </c>
      <c r="D20" s="60">
        <v>60.396999999999998</v>
      </c>
      <c r="E20" s="109">
        <v>1376.4829999999999</v>
      </c>
      <c r="F20" s="39">
        <v>2188.8085999999998</v>
      </c>
      <c r="G20" s="22">
        <v>419.02</v>
      </c>
    </row>
    <row r="21" spans="1:8" ht="12.75" customHeight="1" x14ac:dyDescent="0.2">
      <c r="A21" s="9" t="s">
        <v>5</v>
      </c>
      <c r="B21" s="4"/>
      <c r="C21" s="61">
        <v>0</v>
      </c>
      <c r="D21" s="61">
        <v>0</v>
      </c>
      <c r="E21" s="62">
        <v>0</v>
      </c>
      <c r="F21" s="97">
        <v>0</v>
      </c>
      <c r="G21" s="111">
        <v>0</v>
      </c>
    </row>
    <row r="22" spans="1:8" ht="12.75" customHeight="1" x14ac:dyDescent="0.2">
      <c r="A22" s="44" t="s">
        <v>2</v>
      </c>
      <c r="B22" s="50"/>
      <c r="C22" s="59">
        <f t="shared" ref="C22:D22" si="2">C23+C24</f>
        <v>376789.53547999996</v>
      </c>
      <c r="D22" s="59">
        <f t="shared" si="2"/>
        <v>268529.50591000001</v>
      </c>
      <c r="E22" s="58">
        <f t="shared" ref="E22" si="3">E23+E24</f>
        <v>286839.95</v>
      </c>
      <c r="F22" s="98">
        <f>F23+F24</f>
        <v>326568.43</v>
      </c>
      <c r="G22" s="46">
        <f>G23+G24</f>
        <v>193258</v>
      </c>
      <c r="H22" s="1" t="s">
        <v>37</v>
      </c>
    </row>
    <row r="23" spans="1:8" ht="12.75" customHeight="1" x14ac:dyDescent="0.2">
      <c r="A23" s="8" t="s">
        <v>6</v>
      </c>
      <c r="B23" s="4"/>
      <c r="C23" s="60">
        <v>50060.481910000002</v>
      </c>
      <c r="D23" s="60">
        <v>50523.623919999998</v>
      </c>
      <c r="E23" s="40">
        <v>55957.599999999999</v>
      </c>
      <c r="F23" s="37">
        <v>73711.72</v>
      </c>
      <c r="G23" s="22">
        <v>29385</v>
      </c>
      <c r="H23" s="1" t="s">
        <v>36</v>
      </c>
    </row>
    <row r="24" spans="1:8" ht="12.75" customHeight="1" x14ac:dyDescent="0.2">
      <c r="A24" s="8" t="s">
        <v>5</v>
      </c>
      <c r="B24" s="5"/>
      <c r="C24" s="61">
        <v>326729.05356999999</v>
      </c>
      <c r="D24" s="61">
        <v>218005.88198999999</v>
      </c>
      <c r="E24" s="62">
        <v>230882.35</v>
      </c>
      <c r="F24" s="97">
        <v>252856.71</v>
      </c>
      <c r="G24" s="111">
        <v>163873</v>
      </c>
    </row>
    <row r="25" spans="1:8" ht="12.75" customHeight="1" x14ac:dyDescent="0.2">
      <c r="A25" s="15" t="s">
        <v>22</v>
      </c>
      <c r="B25" s="84"/>
      <c r="C25" s="59">
        <f>C26+C27</f>
        <v>413.04599999999999</v>
      </c>
      <c r="D25" s="59">
        <f>D26+D27</f>
        <v>202.398</v>
      </c>
      <c r="E25" s="58">
        <f>E26+E27</f>
        <v>223.13</v>
      </c>
      <c r="F25" s="98">
        <f>F26+F27</f>
        <v>207.95</v>
      </c>
      <c r="G25" s="46">
        <f>G26+G27</f>
        <v>292.05200000000002</v>
      </c>
    </row>
    <row r="26" spans="1:8" ht="12.75" customHeight="1" x14ac:dyDescent="0.2">
      <c r="A26" s="8" t="s">
        <v>6</v>
      </c>
      <c r="B26" s="4"/>
      <c r="C26" s="60">
        <v>413.04599999999999</v>
      </c>
      <c r="D26" s="60">
        <v>202.398</v>
      </c>
      <c r="E26" s="40">
        <v>223.13</v>
      </c>
      <c r="F26" s="37">
        <v>207.95</v>
      </c>
      <c r="G26" s="22">
        <v>292.05200000000002</v>
      </c>
    </row>
    <row r="27" spans="1:8" ht="12.75" customHeight="1" x14ac:dyDescent="0.2">
      <c r="A27" s="8" t="s">
        <v>5</v>
      </c>
      <c r="B27" s="4"/>
      <c r="C27" s="60">
        <v>0</v>
      </c>
      <c r="D27" s="60">
        <v>0</v>
      </c>
      <c r="E27" s="40">
        <v>0</v>
      </c>
      <c r="F27" s="97">
        <v>0</v>
      </c>
      <c r="G27" s="20">
        <v>0</v>
      </c>
    </row>
    <row r="28" spans="1:8" ht="12.75" customHeight="1" x14ac:dyDescent="0.2">
      <c r="A28" s="15" t="s">
        <v>7</v>
      </c>
      <c r="B28" s="50"/>
      <c r="C28" s="43">
        <f t="shared" ref="C28:D28" si="4">C29+C30</f>
        <v>317241.58869999996</v>
      </c>
      <c r="D28" s="43">
        <f t="shared" si="4"/>
        <v>440506.35297999997</v>
      </c>
      <c r="E28" s="42">
        <f t="shared" ref="E28" si="5">E29+E30</f>
        <v>376112.48</v>
      </c>
      <c r="F28" s="98">
        <f>F29+F30</f>
        <v>245081.72</v>
      </c>
      <c r="G28" s="46">
        <f>G29+G30</f>
        <v>84760</v>
      </c>
    </row>
    <row r="29" spans="1:8" ht="12.75" customHeight="1" x14ac:dyDescent="0.2">
      <c r="A29" s="8" t="s">
        <v>6</v>
      </c>
      <c r="B29" s="4"/>
      <c r="C29" s="60">
        <v>177252.61007</v>
      </c>
      <c r="D29" s="60">
        <v>71608.748210000005</v>
      </c>
      <c r="E29" s="40">
        <v>71173.399999999994</v>
      </c>
      <c r="F29" s="37">
        <v>48752.12</v>
      </c>
      <c r="G29" s="22">
        <v>46760</v>
      </c>
    </row>
    <row r="30" spans="1:8" ht="12.75" customHeight="1" x14ac:dyDescent="0.2">
      <c r="A30" s="9" t="s">
        <v>5</v>
      </c>
      <c r="B30" s="5"/>
      <c r="C30" s="61">
        <v>139988.97863</v>
      </c>
      <c r="D30" s="61">
        <v>368897.60476999998</v>
      </c>
      <c r="E30" s="62">
        <v>304939.08</v>
      </c>
      <c r="F30" s="97">
        <v>196329.60000000001</v>
      </c>
      <c r="G30" s="20">
        <v>38000</v>
      </c>
    </row>
    <row r="31" spans="1:8" ht="12.75" customHeight="1" x14ac:dyDescent="0.2">
      <c r="A31" s="17" t="s">
        <v>9</v>
      </c>
      <c r="B31" s="16" t="s">
        <v>17</v>
      </c>
      <c r="C31" s="49">
        <f>C33+C34+C35</f>
        <v>4672000.0306500001</v>
      </c>
      <c r="D31" s="49">
        <f>D33+D34+D35</f>
        <v>1757683.47456</v>
      </c>
      <c r="E31" s="48">
        <f>E33+E34+E35</f>
        <v>835571.4</v>
      </c>
      <c r="F31" s="98">
        <f>F32+F35</f>
        <v>1365828.1300000001</v>
      </c>
      <c r="G31" s="46">
        <f>G32+G35</f>
        <v>173572</v>
      </c>
      <c r="H31" s="1" t="s">
        <v>37</v>
      </c>
    </row>
    <row r="32" spans="1:8" ht="12.75" customHeight="1" x14ac:dyDescent="0.2">
      <c r="A32" s="10" t="s">
        <v>11</v>
      </c>
      <c r="B32" s="6"/>
      <c r="C32" s="66">
        <f t="shared" ref="C32:D32" si="6">C33+C34</f>
        <v>1253374.07443</v>
      </c>
      <c r="D32" s="66">
        <f t="shared" si="6"/>
        <v>1237957.8424</v>
      </c>
      <c r="E32" s="70">
        <f t="shared" ref="E32" si="7">E33+E34</f>
        <v>735835.82000000007</v>
      </c>
      <c r="F32" s="99">
        <f>F33+F34</f>
        <v>861104.08000000007</v>
      </c>
      <c r="G32" s="21">
        <f>G33+G34</f>
        <v>173572</v>
      </c>
      <c r="H32" s="1" t="s">
        <v>36</v>
      </c>
    </row>
    <row r="33" spans="1:7" ht="12.75" customHeight="1" x14ac:dyDescent="0.2">
      <c r="A33" s="8" t="s">
        <v>6</v>
      </c>
      <c r="B33" s="4"/>
      <c r="C33" s="60">
        <v>783286.01104999997</v>
      </c>
      <c r="D33" s="60">
        <v>1004952.9995499999</v>
      </c>
      <c r="E33" s="40">
        <v>387118.31</v>
      </c>
      <c r="F33" s="37">
        <v>381461.38</v>
      </c>
      <c r="G33" s="22">
        <v>33128</v>
      </c>
    </row>
    <row r="34" spans="1:7" ht="12.75" customHeight="1" x14ac:dyDescent="0.2">
      <c r="A34" s="8" t="s">
        <v>5</v>
      </c>
      <c r="B34" s="4"/>
      <c r="C34" s="60">
        <v>470088.06338000001</v>
      </c>
      <c r="D34" s="60">
        <v>233004.84284999999</v>
      </c>
      <c r="E34" s="40">
        <v>348717.51</v>
      </c>
      <c r="F34" s="37">
        <v>479642.7</v>
      </c>
      <c r="G34" s="22">
        <v>140444</v>
      </c>
    </row>
    <row r="35" spans="1:7" ht="12.75" customHeight="1" x14ac:dyDescent="0.2">
      <c r="A35" s="11" t="s">
        <v>10</v>
      </c>
      <c r="B35" s="7"/>
      <c r="C35" s="56">
        <v>3418625.9562200001</v>
      </c>
      <c r="D35" s="56">
        <v>519725.63215999998</v>
      </c>
      <c r="E35" s="62">
        <v>99735.58</v>
      </c>
      <c r="F35" s="97">
        <v>504724.05</v>
      </c>
      <c r="G35" s="111">
        <v>0</v>
      </c>
    </row>
    <row r="36" spans="1:7" ht="12.75" customHeight="1" x14ac:dyDescent="0.2">
      <c r="A36" s="77" t="s">
        <v>26</v>
      </c>
      <c r="B36" s="78"/>
      <c r="C36" s="131">
        <v>750276</v>
      </c>
      <c r="D36" s="131">
        <v>961432</v>
      </c>
      <c r="E36" s="132"/>
      <c r="F36" s="116"/>
      <c r="G36" s="117">
        <v>0</v>
      </c>
    </row>
    <row r="37" spans="1:7" ht="12.75" customHeight="1" x14ac:dyDescent="0.2">
      <c r="A37" s="83" t="s">
        <v>23</v>
      </c>
      <c r="B37" s="87"/>
      <c r="C37" s="43">
        <f>C38+C39</f>
        <v>41.332000000000001</v>
      </c>
      <c r="D37" s="93">
        <f t="shared" ref="D37" si="8">D38+D39</f>
        <v>15.811999999999999</v>
      </c>
      <c r="E37" s="42">
        <f>E38+E39</f>
        <v>3.05</v>
      </c>
      <c r="F37" s="98">
        <f>F38+F39</f>
        <v>0.55000000000000004</v>
      </c>
      <c r="G37" s="46">
        <f>G38+G39</f>
        <v>0.55200000000000005</v>
      </c>
    </row>
    <row r="38" spans="1:7" ht="12.75" customHeight="1" x14ac:dyDescent="0.2">
      <c r="A38" s="8" t="s">
        <v>6</v>
      </c>
      <c r="B38" s="25"/>
      <c r="C38" s="57">
        <v>41.332000000000001</v>
      </c>
      <c r="D38" s="57">
        <v>15.811999999999999</v>
      </c>
      <c r="E38" s="40">
        <v>3.05</v>
      </c>
      <c r="F38" s="37">
        <v>0.55000000000000004</v>
      </c>
      <c r="G38" s="22">
        <v>0.55200000000000005</v>
      </c>
    </row>
    <row r="39" spans="1:7" ht="12.75" customHeight="1" x14ac:dyDescent="0.2">
      <c r="A39" s="9" t="s">
        <v>5</v>
      </c>
      <c r="B39" s="25"/>
      <c r="C39" s="57">
        <v>0</v>
      </c>
      <c r="D39" s="60">
        <v>0</v>
      </c>
      <c r="E39" s="40">
        <v>0</v>
      </c>
      <c r="F39" s="97">
        <v>0</v>
      </c>
      <c r="G39" s="111">
        <v>0</v>
      </c>
    </row>
    <row r="40" spans="1:7" ht="12.75" customHeight="1" x14ac:dyDescent="0.2">
      <c r="A40" s="44" t="s">
        <v>13</v>
      </c>
      <c r="B40" s="50"/>
      <c r="C40" s="49">
        <f t="shared" ref="C40:D40" si="9">C41+C42</f>
        <v>30064.011580000002</v>
      </c>
      <c r="D40" s="49">
        <f t="shared" si="9"/>
        <v>32942.778059999997</v>
      </c>
      <c r="E40" s="48">
        <f>E41+E42</f>
        <v>31296.579999999998</v>
      </c>
      <c r="F40" s="98">
        <f>F41+F42</f>
        <v>35499.129999999997</v>
      </c>
      <c r="G40" s="46">
        <f>G41+G42</f>
        <v>34000</v>
      </c>
    </row>
    <row r="41" spans="1:7" ht="12.75" customHeight="1" x14ac:dyDescent="0.2">
      <c r="A41" s="8" t="s">
        <v>6</v>
      </c>
      <c r="B41" s="4"/>
      <c r="C41" s="57">
        <v>29356.256580000001</v>
      </c>
      <c r="D41" s="57">
        <v>23905.093870000001</v>
      </c>
      <c r="E41" s="40">
        <v>24421.62</v>
      </c>
      <c r="F41" s="37">
        <v>28730.57</v>
      </c>
      <c r="G41" s="22">
        <v>28200</v>
      </c>
    </row>
    <row r="42" spans="1:7" ht="12.75" customHeight="1" x14ac:dyDescent="0.2">
      <c r="A42" s="9" t="s">
        <v>5</v>
      </c>
      <c r="B42" s="5"/>
      <c r="C42" s="56">
        <v>707.755</v>
      </c>
      <c r="D42" s="56">
        <v>9037.6841899999999</v>
      </c>
      <c r="E42" s="62">
        <v>6874.96</v>
      </c>
      <c r="F42" s="97">
        <v>6768.56</v>
      </c>
      <c r="G42" s="111">
        <v>5800</v>
      </c>
    </row>
    <row r="43" spans="1:7" ht="12.75" customHeight="1" x14ac:dyDescent="0.2">
      <c r="A43" s="47" t="s">
        <v>14</v>
      </c>
      <c r="B43" s="16" t="s">
        <v>17</v>
      </c>
      <c r="C43" s="49">
        <f>C45+C46+C47</f>
        <v>8081674.7285099998</v>
      </c>
      <c r="D43" s="49">
        <f>D45+D46+D47</f>
        <v>5110802.9363099998</v>
      </c>
      <c r="E43" s="48">
        <f>E45+E46+E47</f>
        <v>3696374.2399999998</v>
      </c>
      <c r="F43" s="100">
        <f>F44+F47</f>
        <v>3296694.4899999998</v>
      </c>
      <c r="G43" s="45">
        <f>G44+G47</f>
        <v>2980028.591</v>
      </c>
    </row>
    <row r="44" spans="1:7" ht="12.75" customHeight="1" x14ac:dyDescent="0.2">
      <c r="A44" s="10" t="s">
        <v>11</v>
      </c>
      <c r="B44" s="6"/>
      <c r="C44" s="66">
        <f t="shared" ref="C44:D44" si="10">C45+C46</f>
        <v>2542622.88687</v>
      </c>
      <c r="D44" s="66">
        <f t="shared" si="10"/>
        <v>2278539.94404</v>
      </c>
      <c r="E44" s="65">
        <f t="shared" ref="E44" si="11">E45+E46</f>
        <v>2091305.0899999999</v>
      </c>
      <c r="F44" s="38">
        <f>F45+F46</f>
        <v>1256659.3199999998</v>
      </c>
      <c r="G44" s="23">
        <f>G45+G46</f>
        <v>549794.98600000003</v>
      </c>
    </row>
    <row r="45" spans="1:7" ht="12.75" customHeight="1" x14ac:dyDescent="0.2">
      <c r="A45" s="8" t="s">
        <v>6</v>
      </c>
      <c r="B45" s="4"/>
      <c r="C45" s="60">
        <v>2214903.5953500001</v>
      </c>
      <c r="D45" s="60">
        <v>1949904.1806900001</v>
      </c>
      <c r="E45" s="40">
        <v>1513085.65</v>
      </c>
      <c r="F45" s="37">
        <v>758186.85</v>
      </c>
      <c r="G45" s="22">
        <v>305811.98599999998</v>
      </c>
    </row>
    <row r="46" spans="1:7" ht="12.75" customHeight="1" x14ac:dyDescent="0.2">
      <c r="A46" s="8" t="s">
        <v>5</v>
      </c>
      <c r="B46" s="4"/>
      <c r="C46" s="57">
        <v>327719.29152000003</v>
      </c>
      <c r="D46" s="57">
        <v>328635.76335000002</v>
      </c>
      <c r="E46" s="40">
        <v>578219.43999999994</v>
      </c>
      <c r="F46" s="37">
        <v>498472.47</v>
      </c>
      <c r="G46" s="22">
        <v>243983</v>
      </c>
    </row>
    <row r="47" spans="1:7" ht="12.75" customHeight="1" x14ac:dyDescent="0.2">
      <c r="A47" s="11" t="s">
        <v>10</v>
      </c>
      <c r="B47" s="7"/>
      <c r="C47" s="56">
        <v>5539051.8416400002</v>
      </c>
      <c r="D47" s="56">
        <v>2832262.9922699998</v>
      </c>
      <c r="E47" s="62">
        <v>1605069.15</v>
      </c>
      <c r="F47" s="97">
        <v>2040035.17</v>
      </c>
      <c r="G47" s="111">
        <v>2430233.605</v>
      </c>
    </row>
    <row r="48" spans="1:7" ht="12.75" customHeight="1" x14ac:dyDescent="0.2">
      <c r="A48" s="77" t="s">
        <v>26</v>
      </c>
      <c r="B48" s="78"/>
      <c r="C48" s="131">
        <v>1829846.1260899999</v>
      </c>
      <c r="D48" s="131">
        <v>1504877.9297499999</v>
      </c>
      <c r="E48" s="132"/>
      <c r="F48" s="116"/>
      <c r="G48" s="117"/>
    </row>
    <row r="49" spans="1:8" ht="12.75" customHeight="1" x14ac:dyDescent="0.2">
      <c r="A49" s="17" t="s">
        <v>3</v>
      </c>
      <c r="B49" s="16"/>
      <c r="C49" s="49">
        <f t="shared" ref="C49:D49" si="12">C50+C51</f>
        <v>298409.174</v>
      </c>
      <c r="D49" s="49">
        <f t="shared" si="12"/>
        <v>174270.951</v>
      </c>
      <c r="E49" s="48">
        <f t="shared" ref="E49" si="13">E50+E51</f>
        <v>60665.86</v>
      </c>
      <c r="F49" s="98">
        <f>F50+F51</f>
        <v>5997.93</v>
      </c>
      <c r="G49" s="46">
        <f>G50+G51</f>
        <v>3774</v>
      </c>
    </row>
    <row r="50" spans="1:8" ht="12.75" customHeight="1" x14ac:dyDescent="0.2">
      <c r="A50" s="8" t="s">
        <v>6</v>
      </c>
      <c r="B50" s="4"/>
      <c r="C50" s="60">
        <v>7563.174</v>
      </c>
      <c r="D50" s="60">
        <v>4531.951</v>
      </c>
      <c r="E50" s="40">
        <v>5049.8599999999997</v>
      </c>
      <c r="F50" s="37">
        <v>3862.93</v>
      </c>
      <c r="G50" s="22">
        <v>3500</v>
      </c>
    </row>
    <row r="51" spans="1:8" ht="12.75" customHeight="1" x14ac:dyDescent="0.2">
      <c r="A51" s="9" t="s">
        <v>5</v>
      </c>
      <c r="B51" s="5"/>
      <c r="C51" s="61">
        <v>290846</v>
      </c>
      <c r="D51" s="61">
        <v>169739</v>
      </c>
      <c r="E51" s="62">
        <v>55616</v>
      </c>
      <c r="F51" s="97">
        <v>2135</v>
      </c>
      <c r="G51" s="111">
        <v>274</v>
      </c>
    </row>
    <row r="52" spans="1:8" ht="12.75" customHeight="1" x14ac:dyDescent="0.2">
      <c r="A52" s="17" t="s">
        <v>8</v>
      </c>
      <c r="B52" s="16"/>
      <c r="C52" s="49">
        <f t="shared" ref="C52:D52" si="14">C53+C54</f>
        <v>662954.68232000002</v>
      </c>
      <c r="D52" s="49">
        <f t="shared" si="14"/>
        <v>381599.60386000003</v>
      </c>
      <c r="E52" s="48">
        <f t="shared" ref="E52" si="15">E53+E54</f>
        <v>168842.61</v>
      </c>
      <c r="F52" s="98">
        <f>F53+F54</f>
        <v>239847.11000000002</v>
      </c>
      <c r="G52" s="46">
        <f>G53+G54</f>
        <v>269214.90000000002</v>
      </c>
      <c r="H52" s="1" t="s">
        <v>37</v>
      </c>
    </row>
    <row r="53" spans="1:8" ht="12.75" customHeight="1" x14ac:dyDescent="0.2">
      <c r="A53" s="8" t="s">
        <v>6</v>
      </c>
      <c r="B53" s="4"/>
      <c r="C53" s="60">
        <v>253460.08859</v>
      </c>
      <c r="D53" s="60">
        <v>258319.01013000001</v>
      </c>
      <c r="E53" s="40">
        <v>84521.73</v>
      </c>
      <c r="F53" s="37">
        <v>46744.26</v>
      </c>
      <c r="G53" s="22">
        <v>67320.600000000006</v>
      </c>
      <c r="H53" s="1" t="s">
        <v>36</v>
      </c>
    </row>
    <row r="54" spans="1:8" ht="12.75" customHeight="1" x14ac:dyDescent="0.2">
      <c r="A54" s="9" t="s">
        <v>5</v>
      </c>
      <c r="B54" s="5"/>
      <c r="C54" s="61">
        <v>409494.59373000002</v>
      </c>
      <c r="D54" s="61">
        <v>123280.59372999999</v>
      </c>
      <c r="E54" s="62">
        <v>84320.88</v>
      </c>
      <c r="F54" s="97">
        <v>193102.85</v>
      </c>
      <c r="G54" s="111">
        <v>201894.3</v>
      </c>
    </row>
    <row r="55" spans="1:8" s="2" customFormat="1" ht="12.75" customHeight="1" x14ac:dyDescent="0.2">
      <c r="A55" s="101" t="s">
        <v>19</v>
      </c>
      <c r="B55" s="102" t="s">
        <v>18</v>
      </c>
      <c r="C55" s="104">
        <f t="shared" ref="C55:D55" si="16">C56+C57</f>
        <v>281.25269000000003</v>
      </c>
      <c r="D55" s="104">
        <f t="shared" si="16"/>
        <v>312.40088999999995</v>
      </c>
      <c r="E55" s="103">
        <f t="shared" ref="E55" si="17">E56+E57</f>
        <v>1680.9099999999999</v>
      </c>
      <c r="F55" s="105">
        <f>F56+F57</f>
        <v>1680.9099999999999</v>
      </c>
      <c r="G55" s="112">
        <f>G56+G57</f>
        <v>0</v>
      </c>
    </row>
    <row r="56" spans="1:8" s="2" customFormat="1" ht="12.75" customHeight="1" x14ac:dyDescent="0.2">
      <c r="A56" s="8" t="s">
        <v>6</v>
      </c>
      <c r="B56" s="4"/>
      <c r="C56" s="68">
        <v>280.50569000000002</v>
      </c>
      <c r="D56" s="68">
        <v>310.88288999999997</v>
      </c>
      <c r="E56" s="71">
        <v>1677.82</v>
      </c>
      <c r="F56" s="81">
        <v>1677.82</v>
      </c>
      <c r="G56" s="19">
        <v>0</v>
      </c>
    </row>
    <row r="57" spans="1:8" ht="12.75" customHeight="1" x14ac:dyDescent="0.2">
      <c r="A57" s="9" t="s">
        <v>5</v>
      </c>
      <c r="B57" s="5"/>
      <c r="C57" s="69">
        <v>0.747</v>
      </c>
      <c r="D57" s="69">
        <v>1.518</v>
      </c>
      <c r="E57" s="73">
        <v>3.09</v>
      </c>
      <c r="F57" s="97">
        <v>3.09</v>
      </c>
      <c r="G57" s="111">
        <v>0</v>
      </c>
    </row>
    <row r="58" spans="1:8" ht="12.75" customHeight="1" x14ac:dyDescent="0.2">
      <c r="A58" s="106" t="s">
        <v>29</v>
      </c>
      <c r="B58" s="102" t="s">
        <v>18</v>
      </c>
      <c r="C58" s="107">
        <f>C59+C60</f>
        <v>634.40935000000002</v>
      </c>
      <c r="D58" s="107">
        <f>D59+D60</f>
        <v>39.075299999999999</v>
      </c>
      <c r="E58" s="108">
        <f>E59+E60</f>
        <v>20.21</v>
      </c>
      <c r="F58" s="105">
        <f>F59+F60</f>
        <v>136.87</v>
      </c>
      <c r="G58" s="112">
        <f>G59+G60</f>
        <v>0</v>
      </c>
    </row>
    <row r="59" spans="1:8" ht="12.75" customHeight="1" x14ac:dyDescent="0.2">
      <c r="A59" s="8" t="s">
        <v>6</v>
      </c>
      <c r="B59" s="4"/>
      <c r="C59" s="72">
        <v>0</v>
      </c>
      <c r="D59" s="72">
        <v>0</v>
      </c>
      <c r="E59" s="71">
        <v>0</v>
      </c>
      <c r="F59" s="37">
        <v>0</v>
      </c>
      <c r="G59" s="22">
        <v>0</v>
      </c>
    </row>
    <row r="60" spans="1:8" ht="12.75" customHeight="1" x14ac:dyDescent="0.2">
      <c r="A60" s="8" t="s">
        <v>5</v>
      </c>
      <c r="B60" s="4"/>
      <c r="C60" s="72">
        <v>634.40935000000002</v>
      </c>
      <c r="D60" s="72">
        <v>39.075299999999999</v>
      </c>
      <c r="E60" s="71">
        <v>20.21</v>
      </c>
      <c r="F60" s="97">
        <v>136.87</v>
      </c>
      <c r="G60" s="111">
        <v>0</v>
      </c>
    </row>
    <row r="61" spans="1:8" ht="12.75" customHeight="1" x14ac:dyDescent="0.2">
      <c r="A61" s="17" t="s">
        <v>4</v>
      </c>
      <c r="B61" s="50" t="s">
        <v>17</v>
      </c>
      <c r="C61" s="49">
        <f t="shared" ref="C61:D61" si="18">C62+C65</f>
        <v>60792.210400000004</v>
      </c>
      <c r="D61" s="49">
        <f t="shared" si="18"/>
        <v>26396.04206</v>
      </c>
      <c r="E61" s="48">
        <f t="shared" ref="E61" si="19">E62+E65</f>
        <v>9693.0499999999993</v>
      </c>
      <c r="F61" s="98">
        <f>F62+F65</f>
        <v>9301.09</v>
      </c>
      <c r="G61" s="46">
        <f>G62+G65</f>
        <v>5891</v>
      </c>
    </row>
    <row r="62" spans="1:8" ht="12.75" customHeight="1" x14ac:dyDescent="0.2">
      <c r="A62" s="10" t="s">
        <v>11</v>
      </c>
      <c r="B62" s="6"/>
      <c r="C62" s="63">
        <f t="shared" ref="C62:D62" si="20">C63+C64</f>
        <v>60792.210400000004</v>
      </c>
      <c r="D62" s="63">
        <f t="shared" si="20"/>
        <v>26396.04206</v>
      </c>
      <c r="E62" s="70">
        <f t="shared" ref="E62" si="21">E63+E64</f>
        <v>9693.0499999999993</v>
      </c>
      <c r="F62" s="38">
        <f>F63+F64</f>
        <v>9301.09</v>
      </c>
      <c r="G62" s="23">
        <f>G63+G64</f>
        <v>5791</v>
      </c>
    </row>
    <row r="63" spans="1:8" ht="12.75" customHeight="1" x14ac:dyDescent="0.2">
      <c r="A63" s="8" t="s">
        <v>6</v>
      </c>
      <c r="B63" s="4"/>
      <c r="C63" s="60">
        <v>60792.210400000004</v>
      </c>
      <c r="D63" s="60">
        <v>26396.04206</v>
      </c>
      <c r="E63" s="40">
        <v>9693.0499999999993</v>
      </c>
      <c r="F63" s="37">
        <v>9301.09</v>
      </c>
      <c r="G63" s="22">
        <v>5791</v>
      </c>
    </row>
    <row r="64" spans="1:8" ht="12.75" customHeight="1" x14ac:dyDescent="0.2">
      <c r="A64" s="8" t="s">
        <v>5</v>
      </c>
      <c r="B64" s="4"/>
      <c r="C64" s="72">
        <v>0</v>
      </c>
      <c r="D64" s="72">
        <v>0</v>
      </c>
      <c r="E64" s="71">
        <v>0</v>
      </c>
      <c r="F64" s="37">
        <v>0</v>
      </c>
      <c r="G64" s="22">
        <v>0</v>
      </c>
    </row>
    <row r="65" spans="1:8" ht="12.75" customHeight="1" x14ac:dyDescent="0.2">
      <c r="A65" s="11" t="s">
        <v>10</v>
      </c>
      <c r="B65" s="7"/>
      <c r="C65" s="74">
        <v>0</v>
      </c>
      <c r="D65" s="74">
        <v>0</v>
      </c>
      <c r="E65" s="73">
        <v>0</v>
      </c>
      <c r="F65" s="97">
        <v>0</v>
      </c>
      <c r="G65" s="111">
        <v>100</v>
      </c>
    </row>
    <row r="66" spans="1:8" ht="12.75" customHeight="1" x14ac:dyDescent="0.2">
      <c r="A66" s="77" t="s">
        <v>26</v>
      </c>
      <c r="B66" s="113"/>
      <c r="C66" s="115"/>
      <c r="D66" s="115"/>
      <c r="E66" s="114"/>
      <c r="F66" s="116"/>
      <c r="G66" s="117">
        <v>791</v>
      </c>
    </row>
    <row r="67" spans="1:8" ht="12.75" customHeight="1" x14ac:dyDescent="0.2">
      <c r="A67" s="47" t="s">
        <v>15</v>
      </c>
      <c r="B67" s="16" t="s">
        <v>17</v>
      </c>
      <c r="C67" s="59">
        <f>C69+C70+C71</f>
        <v>967127.52285000007</v>
      </c>
      <c r="D67" s="59">
        <f>D69+D70+D71</f>
        <v>2207101.01505</v>
      </c>
      <c r="E67" s="58">
        <f>E69+E70+E71</f>
        <v>2134087.19</v>
      </c>
      <c r="F67" s="98">
        <f>F68+F71</f>
        <v>1357838.6400000001</v>
      </c>
      <c r="G67" s="46">
        <f>G68+G71</f>
        <v>697000</v>
      </c>
      <c r="H67" s="1" t="s">
        <v>37</v>
      </c>
    </row>
    <row r="68" spans="1:8" ht="12.75" customHeight="1" x14ac:dyDescent="0.2">
      <c r="A68" s="10" t="s">
        <v>11</v>
      </c>
      <c r="B68" s="6"/>
      <c r="C68" s="63">
        <f t="shared" ref="C68:D68" si="22">C69+C70</f>
        <v>960897.01231000002</v>
      </c>
      <c r="D68" s="63">
        <f t="shared" si="22"/>
        <v>2160559.3727799999</v>
      </c>
      <c r="E68" s="70">
        <f t="shared" ref="E68" si="23">E69+E70</f>
        <v>2015419.5399999998</v>
      </c>
      <c r="F68" s="38">
        <f>F69+F70</f>
        <v>889609.64</v>
      </c>
      <c r="G68" s="23">
        <f>G69+G70</f>
        <v>178000</v>
      </c>
      <c r="H68" s="1" t="s">
        <v>36</v>
      </c>
    </row>
    <row r="69" spans="1:8" ht="12.75" customHeight="1" x14ac:dyDescent="0.2">
      <c r="A69" s="8" t="s">
        <v>6</v>
      </c>
      <c r="B69" s="4"/>
      <c r="C69" s="57">
        <v>36296.040480000003</v>
      </c>
      <c r="D69" s="57">
        <v>42518.106780000002</v>
      </c>
      <c r="E69" s="67">
        <v>30771.39</v>
      </c>
      <c r="F69" s="37">
        <v>35721.9</v>
      </c>
      <c r="G69" s="22">
        <v>55000</v>
      </c>
    </row>
    <row r="70" spans="1:8" ht="12.75" customHeight="1" x14ac:dyDescent="0.2">
      <c r="A70" s="8" t="s">
        <v>5</v>
      </c>
      <c r="B70" s="4"/>
      <c r="C70" s="60">
        <v>924600.97183000005</v>
      </c>
      <c r="D70" s="60">
        <v>2118041.2659999998</v>
      </c>
      <c r="E70" s="40">
        <v>1984648.15</v>
      </c>
      <c r="F70" s="37">
        <v>853887.74</v>
      </c>
      <c r="G70" s="22">
        <v>123000</v>
      </c>
    </row>
    <row r="71" spans="1:8" ht="12.75" customHeight="1" x14ac:dyDescent="0.2">
      <c r="A71" s="28" t="s">
        <v>10</v>
      </c>
      <c r="B71" s="25"/>
      <c r="C71" s="57">
        <v>6230.5105400000002</v>
      </c>
      <c r="D71" s="57">
        <v>46541.642269999997</v>
      </c>
      <c r="E71" s="67">
        <v>118667.65</v>
      </c>
      <c r="F71" s="97">
        <v>468229</v>
      </c>
      <c r="G71" s="111">
        <v>519000</v>
      </c>
    </row>
    <row r="72" spans="1:8" ht="12.75" customHeight="1" thickBot="1" x14ac:dyDescent="0.25">
      <c r="A72" s="79" t="s">
        <v>26</v>
      </c>
      <c r="B72" s="80"/>
      <c r="C72" s="130">
        <v>2530.0051100000001</v>
      </c>
      <c r="D72" s="130">
        <v>3821.7654299999999</v>
      </c>
      <c r="E72" s="133"/>
      <c r="F72" s="120"/>
      <c r="G72" s="122">
        <v>7000</v>
      </c>
    </row>
    <row r="73" spans="1:8" ht="12.75" customHeight="1" x14ac:dyDescent="0.2">
      <c r="A73" s="134" t="s">
        <v>16</v>
      </c>
      <c r="B73" s="12" t="s">
        <v>17</v>
      </c>
      <c r="C73" s="75">
        <f t="shared" ref="C73:D73" si="24">C75+C76+C77</f>
        <v>15874644.695400001</v>
      </c>
      <c r="D73" s="75">
        <f t="shared" si="24"/>
        <v>10691282.552479999</v>
      </c>
      <c r="E73" s="75">
        <f t="shared" ref="E73" si="25">E75+E76+E77</f>
        <v>7855112.9412500001</v>
      </c>
      <c r="F73" s="36">
        <f>F74+F77</f>
        <v>7066437.0099900002</v>
      </c>
      <c r="G73" s="36">
        <f>G74+G77</f>
        <v>4550110.1150000002</v>
      </c>
    </row>
    <row r="74" spans="1:8" ht="12.75" customHeight="1" x14ac:dyDescent="0.2">
      <c r="A74" s="126" t="s">
        <v>11</v>
      </c>
      <c r="B74" s="88"/>
      <c r="C74" s="89">
        <f t="shared" ref="C74:D74" si="26">C75+C76</f>
        <v>6897808.4680000003</v>
      </c>
      <c r="D74" s="89">
        <f t="shared" si="26"/>
        <v>7292752.2857799996</v>
      </c>
      <c r="E74" s="89">
        <f t="shared" ref="E74" si="27">E75+E76</f>
        <v>6031640.5612500003</v>
      </c>
      <c r="F74" s="121">
        <f>F75+F76</f>
        <v>4053448.7899900004</v>
      </c>
      <c r="G74" s="135">
        <f>G75+G76</f>
        <v>1600876.5100000002</v>
      </c>
    </row>
    <row r="75" spans="1:8" ht="12.75" customHeight="1" x14ac:dyDescent="0.2">
      <c r="A75" s="51" t="s">
        <v>6</v>
      </c>
      <c r="B75" s="4"/>
      <c r="C75" s="76">
        <f>C69+C53+C45+C50+C41+C33+C29+C23+C17+C9+C63+C56+C38+C20+C26</f>
        <v>3832453.62849</v>
      </c>
      <c r="D75" s="76">
        <f>D69+D53+D45+D50+D41+D33+D29+D23+D17+D9+D63+D56+D38+D20+D26</f>
        <v>3598435.8239599997</v>
      </c>
      <c r="E75" s="76">
        <f>E69+E53+E45+E50+E41+E33+E29+E23+E17+E9+E63+E56+E38+E20+E26</f>
        <v>2354461.5589000001</v>
      </c>
      <c r="F75" s="22">
        <f>F69+F53+F45+F50+F41+F33+F29+F23+F17+F9+F63+F56+F38+F20+F26</f>
        <v>1517327.6762200005</v>
      </c>
      <c r="G75" s="22">
        <f>G69+G53+G45+G50+G41+G33+G29+G23+G17+G9+G63+G56+G38+G20+G26</f>
        <v>683608.21000000008</v>
      </c>
    </row>
    <row r="76" spans="1:8" ht="12.75" customHeight="1" x14ac:dyDescent="0.2">
      <c r="A76" s="51" t="s">
        <v>5</v>
      </c>
      <c r="B76" s="4"/>
      <c r="C76" s="76">
        <f>C70+C64+C57+C54+C51+C46+C42+C34+C30+C24+C18+C10+C60</f>
        <v>3065354.8395099998</v>
      </c>
      <c r="D76" s="76">
        <f>D70+D64+D57+D54+D51+D46+D42+D34+D30+D24+D18+D10+D60</f>
        <v>3694316.4618200003</v>
      </c>
      <c r="E76" s="76">
        <f>E70+E64+E57+E54+E51+E46+E42+E34+E30+E24+E18+E10+E60</f>
        <v>3677179.0023500002</v>
      </c>
      <c r="F76" s="22">
        <f>F70+F64+F57+F54+F51+F46+F42+F34+F30+F24+F18+F10+F60</f>
        <v>2536121.1137699997</v>
      </c>
      <c r="G76" s="22">
        <f>G70+G64+G57+G54+G51+G46+G42+G34+G30+G24+G18+G10+G60</f>
        <v>917268.3</v>
      </c>
    </row>
    <row r="77" spans="1:8" ht="12.75" customHeight="1" x14ac:dyDescent="0.2">
      <c r="A77" s="52" t="s">
        <v>10</v>
      </c>
      <c r="B77" s="25"/>
      <c r="C77" s="76">
        <f t="shared" ref="C77:C78" si="28">C71+C47+C35+C11</f>
        <v>8976836.2274000011</v>
      </c>
      <c r="D77" s="76">
        <f t="shared" ref="D77" si="29">D71+D47+D35+D11</f>
        <v>3398530.2667</v>
      </c>
      <c r="E77" s="76">
        <f>E71+E47+E35+E11</f>
        <v>1823472.38</v>
      </c>
      <c r="F77" s="111">
        <f>F71+F47+F35+F11</f>
        <v>3012988.2199999997</v>
      </c>
      <c r="G77" s="111">
        <f>G71+G47+G35+G11</f>
        <v>2949233.605</v>
      </c>
    </row>
    <row r="78" spans="1:8" ht="12.75" customHeight="1" thickBot="1" x14ac:dyDescent="0.25">
      <c r="A78" s="127" t="s">
        <v>26</v>
      </c>
      <c r="B78" s="128"/>
      <c r="C78" s="129">
        <f t="shared" si="28"/>
        <v>2586695.3671999997</v>
      </c>
      <c r="D78" s="129">
        <f t="shared" ref="D78" si="30">D72+D48+D36+D12</f>
        <v>2470131.6951799998</v>
      </c>
      <c r="E78" s="129">
        <f>E72+E48+E36+E12</f>
        <v>0</v>
      </c>
      <c r="F78" s="122">
        <f>F72+F48+F36+F12</f>
        <v>0</v>
      </c>
      <c r="G78" s="122">
        <f>G72+G48+G36+G12+G66</f>
        <v>7791</v>
      </c>
    </row>
    <row r="79" spans="1:8" s="2" customFormat="1" ht="9" customHeight="1" x14ac:dyDescent="0.2">
      <c r="A79" s="124"/>
      <c r="B79" s="125"/>
      <c r="C79" s="40"/>
      <c r="D79" s="40"/>
      <c r="E79" s="40"/>
      <c r="F79" s="27"/>
      <c r="G79" s="27"/>
    </row>
    <row r="80" spans="1:8" x14ac:dyDescent="0.2">
      <c r="A80" s="138" t="s">
        <v>27</v>
      </c>
      <c r="B80" s="138"/>
      <c r="C80" s="138"/>
    </row>
    <row r="81" spans="1:1" x14ac:dyDescent="0.2">
      <c r="A81" s="3" t="s">
        <v>25</v>
      </c>
    </row>
    <row r="83" spans="1:1" x14ac:dyDescent="0.2">
      <c r="A83" s="149" t="s">
        <v>35</v>
      </c>
    </row>
    <row r="84" spans="1:1" x14ac:dyDescent="0.2">
      <c r="A84" s="41"/>
    </row>
  </sheetData>
  <mergeCells count="7">
    <mergeCell ref="G5:G6"/>
    <mergeCell ref="A80:C80"/>
    <mergeCell ref="C5:C6"/>
    <mergeCell ref="D5:D6"/>
    <mergeCell ref="A5:B6"/>
    <mergeCell ref="F5:F6"/>
    <mergeCell ref="E5:E6"/>
  </mergeCells>
  <pageMargins left="0.31496062992125984" right="0.11811023622047245" top="0.39370078740157483" bottom="0" header="0.31496062992125984" footer="0.31496062992125984"/>
  <pageSetup paperSize="9" scale="71" orientation="portrait" r:id="rId1"/>
  <headerFooter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nároky VaVaI 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2021-11-11T12:22:16Z</cp:lastPrinted>
  <dcterms:created xsi:type="dcterms:W3CDTF">2013-08-22T11:48:15Z</dcterms:created>
  <dcterms:modified xsi:type="dcterms:W3CDTF">2021-11-11T12:23:00Z</dcterms:modified>
</cp:coreProperties>
</file>